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026D54E1-76FC-4786-AFF7-BA31E38C60F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Kerosene'!$A$4:$BS$56</definedName>
    <definedName name="_xlnm._FilterDatabase" localSheetId="0" hidden="1">'Litre of Kerosene'!$A$3:$BS$54</definedName>
  </definedNames>
  <calcPr calcId="181029"/>
</workbook>
</file>

<file path=xl/calcChain.xml><?xml version="1.0" encoding="utf-8"?>
<calcChain xmlns="http://schemas.openxmlformats.org/spreadsheetml/2006/main">
  <c r="BT42" i="1" l="1"/>
  <c r="BS42" i="1"/>
  <c r="BT41" i="1"/>
  <c r="BS41" i="1"/>
  <c r="BT40" i="1"/>
  <c r="BS40" i="1"/>
  <c r="BT39" i="1"/>
  <c r="BS39" i="1"/>
  <c r="BT38" i="1"/>
  <c r="BS38" i="1"/>
  <c r="BT37" i="1"/>
  <c r="BS37" i="1"/>
  <c r="BT36" i="1"/>
  <c r="BS36" i="1"/>
  <c r="BT35" i="1"/>
  <c r="BS35" i="1"/>
  <c r="BT34" i="1"/>
  <c r="BS34" i="1"/>
  <c r="BT33" i="1"/>
  <c r="BS33" i="1"/>
  <c r="BT32" i="1"/>
  <c r="BS32" i="1"/>
  <c r="BT31" i="1"/>
  <c r="BS31" i="1"/>
  <c r="BT30" i="1"/>
  <c r="BS30" i="1"/>
  <c r="BT29" i="1"/>
  <c r="BS29" i="1"/>
  <c r="BT28" i="1"/>
  <c r="BS28" i="1"/>
  <c r="BT27" i="1"/>
  <c r="BS27" i="1"/>
  <c r="BT26" i="1"/>
  <c r="BS26" i="1"/>
  <c r="BT25" i="1"/>
  <c r="BS25" i="1"/>
  <c r="BT24" i="1"/>
  <c r="BS24" i="1"/>
  <c r="BT23" i="1"/>
  <c r="BS23" i="1"/>
  <c r="BT22" i="1"/>
  <c r="BS22" i="1"/>
  <c r="BT21" i="1"/>
  <c r="BS21" i="1"/>
  <c r="BT20" i="1"/>
  <c r="BS20" i="1"/>
  <c r="BT19" i="1"/>
  <c r="BS19" i="1"/>
  <c r="BT18" i="1"/>
  <c r="BS18" i="1"/>
  <c r="BT17" i="1"/>
  <c r="BS17" i="1"/>
  <c r="BT16" i="1"/>
  <c r="BS16" i="1"/>
  <c r="BT15" i="1"/>
  <c r="BS15" i="1"/>
  <c r="BT14" i="1"/>
  <c r="BS14" i="1"/>
  <c r="BT13" i="1"/>
  <c r="BS13" i="1"/>
  <c r="BT12" i="1"/>
  <c r="BS12" i="1"/>
  <c r="BT11" i="1"/>
  <c r="BS11" i="1"/>
  <c r="BT10" i="1"/>
  <c r="BS10" i="1"/>
  <c r="BT9" i="1"/>
  <c r="BS9" i="1"/>
  <c r="BT8" i="1"/>
  <c r="BS8" i="1"/>
  <c r="BT7" i="1"/>
  <c r="BS7" i="1"/>
  <c r="BT6" i="1"/>
  <c r="BS6" i="1"/>
  <c r="BT5" i="1"/>
  <c r="BS5" i="1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S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BT5" i="2"/>
  <c r="BS5" i="2"/>
  <c r="BQ42" i="2"/>
  <c r="BR42" i="2"/>
  <c r="BR42" i="1"/>
  <c r="BQ42" i="1"/>
  <c r="BP42" i="2"/>
  <c r="BP42" i="1"/>
  <c r="BO42" i="2"/>
  <c r="BO42" i="1"/>
  <c r="BN42" i="2"/>
  <c r="BN42" i="1"/>
  <c r="BM42" i="2"/>
  <c r="BM42" i="1"/>
  <c r="BL42" i="2"/>
  <c r="BR43" i="2" l="1"/>
  <c r="BQ43" i="2"/>
  <c r="BR43" i="1"/>
  <c r="BQ43" i="1"/>
  <c r="BP43" i="2"/>
  <c r="BP43" i="1"/>
  <c r="BO43" i="2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H42" i="1"/>
  <c r="BI43" i="2" l="1"/>
  <c r="BL43" i="1"/>
  <c r="BJ43" i="1"/>
  <c r="BJ43" i="2"/>
  <c r="BI43" i="1"/>
  <c r="BK43" i="2"/>
  <c r="BK43" i="1"/>
  <c r="BE42" i="2"/>
  <c r="BQ44" i="2" s="1"/>
  <c r="BF42" i="2"/>
  <c r="BR44" i="2" s="1"/>
  <c r="BG42" i="2"/>
  <c r="BH43" i="2" s="1"/>
  <c r="BA42" i="1"/>
  <c r="BM44" i="1" s="1"/>
  <c r="BB42" i="1"/>
  <c r="BN44" i="1" s="1"/>
  <c r="BC42" i="1"/>
  <c r="BO44" i="1" s="1"/>
  <c r="BD42" i="1"/>
  <c r="BP44" i="1" s="1"/>
  <c r="BE42" i="1"/>
  <c r="BQ44" i="1" s="1"/>
  <c r="BF42" i="1"/>
  <c r="BR44" i="1" s="1"/>
  <c r="BG42" i="1"/>
  <c r="BH43" i="1" s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<sst xmlns="http://schemas.openxmlformats.org/spreadsheetml/2006/main" count="255" uniqueCount="53">
  <si>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</si>
  <si>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</si>
  <si>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</si>
  <si>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</si>
  <si>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</si>
  <si>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</si>
  <si>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</si>
  <si>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</si>
  <si>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</si>
  <si>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</si>
  <si>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</si>
  <si>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</si>
  <si>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</si>
  <si>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</si>
  <si>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</si>
  <si>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</si>
  <si>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</si>
  <si>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</si>
  <si>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</si>
  <si>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</si>
  <si>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</si>
  <si>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</si>
  <si>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</si>
  <si>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</si>
  <si>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</si>
  <si>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</si>
  <si>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</si>
  <si>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</si>
  <si>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</si>
  <si>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</si>
  <si>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</si>
  <si>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</si>
  <si>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</si>
  <si>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</si>
  <si>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</si>
  <si>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</si>
  <si>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</si>
  <si>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</si>
  <si>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</si>
  <si>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</si>
  <si>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</si>
  <si>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</si>
  <si>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</si>
  <si>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</si>
  <si>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</si>
  <si>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</si>
  <si>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</si>
  <si>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SEPTEMBER 2020</t>
  </si>
  <si>
    <t>STATES WITH THE LOWEST AVERAGE PRICES IN SEPTEMBER 2020</t>
  </si>
  <si>
    <t>River</t>
  </si>
  <si>
    <t>Nasarawa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</si>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</sst>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</cellStyleXfs>
  <cellXfs count="84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2" fontId="29" fillId="0" borderId="2" xfId="12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0" fontId="30" fillId="0" borderId="7" xfId="0" applyFont="1" applyBorder="1"/>
    <xf numFmtId="0" fontId="31" fillId="4" borderId="7" xfId="0" applyFont="1" applyFill="1" applyBorder="1" applyAlignment="1">
      <alignment horizontal="center"/>
    </xf>
    <xf numFmtId="2" fontId="30" fillId="0" borderId="7" xfId="0" applyNumberFormat="1" applyFont="1" applyBorder="1" applyAlignment="1">
      <alignment horizontal="center"/>
    </xf>
    <xf numFmtId="2" fontId="32" fillId="4" borderId="0" xfId="0" applyNumberFormat="1" applyFont="1" applyFill="1" applyAlignment="1">
      <alignment horizontal="center" vertical="center" wrapText="1"/>
    </xf>
    <xf numFmtId="165" fontId="33" fillId="4" borderId="0" xfId="0" applyNumberFormat="1" applyFont="1" applyFill="1" applyAlignment="1">
      <alignment horizontal="right" vertical="center"/>
    </xf>
    <xf numFmtId="165" fontId="33" fillId="4" borderId="7" xfId="0" applyNumberFormat="1" applyFont="1" applyFill="1" applyBorder="1" applyAlignment="1">
      <alignment horizontal="right" vertical="center" wrapText="1"/>
    </xf>
    <xf numFmtId="0" fontId="30" fillId="0" borderId="7" xfId="0" applyFont="1" applyBorder="1" applyAlignment="1">
      <alignment horizontal="center"/>
    </xf>
    <xf numFmtId="0" fontId="34" fillId="0" borderId="7" xfId="0" applyFont="1" applyBorder="1"/>
    <xf numFmtId="0" fontId="34" fillId="0" borderId="0" xfId="0" applyFont="1"/>
  </cellXfs>
  <cellStyles count="14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3 2" xfId="12" xr:uid="{00000000-0005-0000-0000-00000B000000}"/>
    <cellStyle name="Normal_Sheet3 3" xfId="13" xr:uid="{00000000-0005-0000-0000-00000C000000}"/>
    <cellStyle name="Normal_Sheet4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T72"/>
  <sheetViews>
    <sheetView tabSelected="1" workbookViewId="0">
      <pane xSplit="1" ySplit="4" topLeftCell="BH38" activePane="bottomRight" state="frozen"/>
      <selection activeCell="BS1" sqref="BS1:BT1048576"/>
      <selection pane="topRight" activeCell="BS1" sqref="BS1:BT1048576"/>
      <selection pane="bottomLeft" activeCell="BS1" sqref="BS1:BT1048576"/>
      <selection pane="bottomRight" activeCell="BS1" sqref="BS1:BT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1" max="72" width="29" style="81" customWidth="1"/>
  </cols>
  <sheetData>
    <row r="2" spans="1:72" x14ac:dyDescent="0.25">
      <c r="BS2" s="75"/>
      <c r="BT2" s="75"/>
    </row>
    <row r="3" spans="1:72" ht="20.25" customHeight="1" x14ac:dyDescent="0.35">
      <c r="C3" s="13" t="s">
        <v>46</v>
      </c>
      <c r="BS3" s="76" t="s">
        <v>51</v>
      </c>
      <c r="BT3" s="76" t="s">
        <v>52</v>
      </c>
    </row>
    <row r="4" spans="1:72" s="72" customFormat="1" ht="15" customHeight="1" x14ac:dyDescent="0.25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1">
        <v>44197</v>
      </c>
      <c r="BS4" s="76"/>
      <c r="BT4" s="76"/>
    </row>
    <row r="5" spans="1:72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3">
        <v>366.85185185185185</v>
      </c>
      <c r="BS5" s="77">
        <f>(BR5-BF5)/BF5*100</f>
        <v>1.1423830493331772</v>
      </c>
      <c r="BT5" s="77">
        <f>(BR5-BQ5)/BQ5*100</f>
        <v>-3.753843044429682</v>
      </c>
    </row>
    <row r="6" spans="1:72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3">
        <v>366.66666666666703</v>
      </c>
      <c r="BS6" s="77">
        <f t="shared" ref="BS6:BS42" si="0">(BR6-BF6)/BF6*100</f>
        <v>32.689987937274125</v>
      </c>
      <c r="BT6" s="77">
        <f t="shared" ref="BT6:BT42" si="1">(BR6-BQ6)/BQ6*100</f>
        <v>11.111111111111221</v>
      </c>
    </row>
    <row r="7" spans="1:72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3">
        <v>361.11111111111114</v>
      </c>
      <c r="BS7" s="77">
        <f t="shared" si="0"/>
        <v>3.8338658146964284</v>
      </c>
      <c r="BT7" s="77">
        <f t="shared" si="1"/>
        <v>12.847222222222232</v>
      </c>
    </row>
    <row r="8" spans="1:72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3">
        <v>318.0555555555556</v>
      </c>
      <c r="BS8" s="77">
        <f t="shared" si="0"/>
        <v>-2.553191489361696</v>
      </c>
      <c r="BT8" s="77">
        <f t="shared" si="1"/>
        <v>-6.7355889724310556</v>
      </c>
    </row>
    <row r="9" spans="1:72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3">
        <v>335.55555555555566</v>
      </c>
      <c r="BS9" s="77">
        <f t="shared" si="0"/>
        <v>-3.2051282051281813</v>
      </c>
      <c r="BT9" s="77">
        <f t="shared" si="1"/>
        <v>2.0583717357910793</v>
      </c>
    </row>
    <row r="10" spans="1:72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3">
        <v>387.99375461404799</v>
      </c>
      <c r="BS10" s="77">
        <f t="shared" si="0"/>
        <v>19.38269372739936</v>
      </c>
      <c r="BT10" s="77">
        <f t="shared" si="1"/>
        <v>-3.0015613464880033</v>
      </c>
    </row>
    <row r="11" spans="1:72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3">
        <v>244.04761904761907</v>
      </c>
      <c r="BS11" s="77">
        <f t="shared" si="0"/>
        <v>-18.650793650793659</v>
      </c>
      <c r="BT11" s="77">
        <f t="shared" si="1"/>
        <v>3.4308779011099801</v>
      </c>
    </row>
    <row r="12" spans="1:72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3">
        <v>441.66666666666663</v>
      </c>
      <c r="BS12" s="77">
        <f t="shared" si="0"/>
        <v>22.119815668202634</v>
      </c>
      <c r="BT12" s="77">
        <f t="shared" si="1"/>
        <v>1.1107342716635042</v>
      </c>
    </row>
    <row r="13" spans="1:72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3">
        <v>342.42424242424249</v>
      </c>
      <c r="BS13" s="77">
        <f t="shared" si="0"/>
        <v>24.100061012812716</v>
      </c>
      <c r="BT13" s="77">
        <f t="shared" si="1"/>
        <v>-3.6931818181818259</v>
      </c>
    </row>
    <row r="14" spans="1:72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3">
        <v>372.54901960784309</v>
      </c>
      <c r="BS14" s="77">
        <f t="shared" si="0"/>
        <v>1.2695028588041053</v>
      </c>
      <c r="BT14" s="77">
        <f t="shared" si="1"/>
        <v>-3.419841292253893</v>
      </c>
    </row>
    <row r="15" spans="1:72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3">
        <v>280.76923076923072</v>
      </c>
      <c r="BS15" s="77">
        <f t="shared" si="0"/>
        <v>-1.4756163397516942</v>
      </c>
      <c r="BT15" s="77">
        <f t="shared" si="1"/>
        <v>-8.7500000000000142</v>
      </c>
    </row>
    <row r="16" spans="1:72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3">
        <v>400.00000000000006</v>
      </c>
      <c r="BS16" s="77">
        <f t="shared" si="0"/>
        <v>25.204948576538794</v>
      </c>
      <c r="BT16" s="77">
        <f t="shared" si="1"/>
        <v>-6.0665362035224994</v>
      </c>
    </row>
    <row r="17" spans="1:72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3">
        <v>360.71428571428578</v>
      </c>
      <c r="BS17" s="77">
        <f t="shared" si="0"/>
        <v>10.729425522584361</v>
      </c>
      <c r="BT17" s="77">
        <f t="shared" si="1"/>
        <v>-5.9006211180124009</v>
      </c>
    </row>
    <row r="18" spans="1:72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3">
        <v>331.37254901960785</v>
      </c>
      <c r="BS18" s="77">
        <f t="shared" si="0"/>
        <v>1.1824577159107923</v>
      </c>
      <c r="BT18" s="77">
        <f t="shared" si="1"/>
        <v>0.3676470588235411</v>
      </c>
    </row>
    <row r="19" spans="1:72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3">
        <v>389.81481481481484</v>
      </c>
      <c r="BS19" s="77">
        <f t="shared" si="0"/>
        <v>20.251356755212672</v>
      </c>
      <c r="BT19" s="77">
        <f t="shared" si="1"/>
        <v>2.75453277545326</v>
      </c>
    </row>
    <row r="20" spans="1:72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3">
        <v>394.44444444444446</v>
      </c>
      <c r="BS20" s="77">
        <f t="shared" si="0"/>
        <v>7.5757575757574731</v>
      </c>
      <c r="BT20" s="77">
        <f t="shared" si="1"/>
        <v>8.7765375355656623</v>
      </c>
    </row>
    <row r="21" spans="1:72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3">
        <v>365.90909090909088</v>
      </c>
      <c r="BS21" s="77">
        <f t="shared" si="0"/>
        <v>-4.9586776859504207</v>
      </c>
      <c r="BT21" s="77">
        <f t="shared" si="1"/>
        <v>-1.7693715680292945</v>
      </c>
    </row>
    <row r="22" spans="1:72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3">
        <v>321.42857142857139</v>
      </c>
      <c r="BS22" s="77">
        <f t="shared" si="0"/>
        <v>1.6684045881126479</v>
      </c>
      <c r="BT22" s="77">
        <f t="shared" si="1"/>
        <v>-6.8322981366460045</v>
      </c>
    </row>
    <row r="23" spans="1:72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3">
        <v>379.82456140350877</v>
      </c>
      <c r="BS23" s="77">
        <f t="shared" si="0"/>
        <v>16.27282491944133</v>
      </c>
      <c r="BT23" s="77">
        <f t="shared" si="1"/>
        <v>2.1322719357404592E-2</v>
      </c>
    </row>
    <row r="24" spans="1:72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3">
        <v>380.95238095238102</v>
      </c>
      <c r="BS24" s="77">
        <f t="shared" si="0"/>
        <v>16.363636363636516</v>
      </c>
      <c r="BT24" s="77">
        <f t="shared" si="1"/>
        <v>6.8859198355602631</v>
      </c>
    </row>
    <row r="25" spans="1:72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3">
        <v>326.1904761904762</v>
      </c>
      <c r="BS25" s="77">
        <f t="shared" si="0"/>
        <v>13.316790736145522</v>
      </c>
      <c r="BT25" s="77">
        <f t="shared" si="1"/>
        <v>-4.2061101549054705</v>
      </c>
    </row>
    <row r="26" spans="1:72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3">
        <v>358.33333333333297</v>
      </c>
      <c r="BS26" s="77">
        <f t="shared" si="0"/>
        <v>13.157894736841863</v>
      </c>
      <c r="BT26" s="77">
        <f t="shared" si="1"/>
        <v>-6.997455470738025</v>
      </c>
    </row>
    <row r="27" spans="1:72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3">
        <v>330.39215686274514</v>
      </c>
      <c r="BS27" s="77">
        <f t="shared" si="0"/>
        <v>6.1974789915966602</v>
      </c>
      <c r="BT27" s="77">
        <f t="shared" si="1"/>
        <v>0</v>
      </c>
    </row>
    <row r="28" spans="1:72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3">
        <v>358.33333333333297</v>
      </c>
      <c r="BS28" s="77">
        <f t="shared" si="0"/>
        <v>27.124907612712363</v>
      </c>
      <c r="BT28" s="77">
        <f t="shared" si="1"/>
        <v>5.9113300492610898</v>
      </c>
    </row>
    <row r="29" spans="1:72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3">
        <v>402.66666666666703</v>
      </c>
      <c r="BS29" s="77">
        <f t="shared" si="0"/>
        <v>20.199004975124446</v>
      </c>
      <c r="BT29" s="77">
        <f t="shared" si="1"/>
        <v>12.54658385093178</v>
      </c>
    </row>
    <row r="30" spans="1:72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3">
        <v>355.55555555555549</v>
      </c>
      <c r="BS30" s="77">
        <f t="shared" si="0"/>
        <v>9.6179183135704847</v>
      </c>
      <c r="BT30" s="77">
        <f t="shared" si="1"/>
        <v>-1.4005602240896442</v>
      </c>
    </row>
    <row r="31" spans="1:72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3">
        <v>300.00000000000006</v>
      </c>
      <c r="BS31" s="77">
        <f t="shared" si="0"/>
        <v>-7.9283887468030629</v>
      </c>
      <c r="BT31" s="77">
        <f t="shared" si="1"/>
        <v>-8.4745762711864376</v>
      </c>
    </row>
    <row r="32" spans="1:72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3">
        <v>346.66666666666669</v>
      </c>
      <c r="BS32" s="77">
        <f t="shared" si="0"/>
        <v>5.873140172278795</v>
      </c>
      <c r="BT32" s="77">
        <f t="shared" si="1"/>
        <v>2.6315789473684283</v>
      </c>
    </row>
    <row r="33" spans="1:72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3">
        <v>346.875</v>
      </c>
      <c r="BS33" s="77">
        <f t="shared" si="0"/>
        <v>5.5907877169559281</v>
      </c>
      <c r="BT33" s="77">
        <f t="shared" si="1"/>
        <v>5.82627118644068</v>
      </c>
    </row>
    <row r="34" spans="1:72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3">
        <v>345.37037037037038</v>
      </c>
      <c r="BS34" s="77">
        <f t="shared" si="0"/>
        <v>5.9057353776263968</v>
      </c>
      <c r="BT34" s="77">
        <f t="shared" si="1"/>
        <v>-2.524134538523009</v>
      </c>
    </row>
    <row r="35" spans="1:72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3">
        <v>356.5625</v>
      </c>
      <c r="BS35" s="77">
        <f t="shared" si="0"/>
        <v>9.6784529553680017</v>
      </c>
      <c r="BT35" s="77">
        <f t="shared" si="1"/>
        <v>12.270408163265301</v>
      </c>
    </row>
    <row r="36" spans="1:72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3">
        <v>360.41666666666663</v>
      </c>
      <c r="BS36" s="77">
        <f t="shared" si="0"/>
        <v>-0.70153061224491586</v>
      </c>
      <c r="BT36" s="77">
        <f t="shared" si="1"/>
        <v>0.91666666666663321</v>
      </c>
    </row>
    <row r="37" spans="1:72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3">
        <v>274.56140350877195</v>
      </c>
      <c r="BS37" s="77">
        <f t="shared" si="0"/>
        <v>-5.5949328909666782</v>
      </c>
      <c r="BT37" s="77">
        <f t="shared" si="1"/>
        <v>-9.0967762754525658</v>
      </c>
    </row>
    <row r="38" spans="1:72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3">
        <v>321.66666666666674</v>
      </c>
      <c r="BS38" s="77">
        <f t="shared" si="0"/>
        <v>3.763440860215078</v>
      </c>
      <c r="BT38" s="77">
        <f t="shared" si="1"/>
        <v>-8.0952380952380736</v>
      </c>
    </row>
    <row r="39" spans="1:72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3">
        <v>430</v>
      </c>
      <c r="BS39" s="77">
        <f t="shared" si="0"/>
        <v>27.378815080789781</v>
      </c>
      <c r="BT39" s="77">
        <f t="shared" si="1"/>
        <v>1.5748031496063857</v>
      </c>
    </row>
    <row r="40" spans="1:72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3">
        <v>318.33333333333337</v>
      </c>
      <c r="BS40" s="77">
        <f t="shared" si="0"/>
        <v>12.662209988202747</v>
      </c>
      <c r="BT40" s="77">
        <f t="shared" si="1"/>
        <v>-11.39631977733111</v>
      </c>
    </row>
    <row r="41" spans="1:72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3">
        <v>296.15384615384613</v>
      </c>
      <c r="BS41" s="77">
        <f t="shared" si="0"/>
        <v>-3.7358435063978761</v>
      </c>
      <c r="BT41" s="77">
        <f t="shared" si="1"/>
        <v>-9.0551181102363216</v>
      </c>
    </row>
    <row r="42" spans="1:72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P42" si="21">AVERAGE(BO5:BO41)</f>
        <v>352.93048147653406</v>
      </c>
      <c r="BP42" s="14">
        <f t="shared" si="21"/>
        <v>353.3786489227665</v>
      </c>
      <c r="BQ42" s="14">
        <f t="shared" ref="BQ42:BR42" si="22">AVERAGE(BQ5:BQ41)</f>
        <v>352.79136861136845</v>
      </c>
      <c r="BR42" s="14">
        <f t="shared" si="22"/>
        <v>350.54675534771684</v>
      </c>
      <c r="BS42" s="78">
        <f t="shared" si="0"/>
        <v>8.3061548650970014</v>
      </c>
      <c r="BT42" s="78">
        <f t="shared" si="1"/>
        <v>-0.63624381528570206</v>
      </c>
    </row>
    <row r="43" spans="1:72" ht="15" customHeight="1" x14ac:dyDescent="0.25">
      <c r="A43" s="11" t="s">
        <v>44</v>
      </c>
      <c r="E43" s="14">
        <f>E42/D42*100-100</f>
        <v>7.5524922131515524</v>
      </c>
      <c r="F43" s="14">
        <f t="shared" ref="F43:AS43" si="23">F42/E42*100-100</f>
        <v>12.140921363290147</v>
      </c>
      <c r="G43" s="14">
        <f t="shared" si="23"/>
        <v>-4.9945461730845722</v>
      </c>
      <c r="H43" s="14">
        <f t="shared" si="23"/>
        <v>1.3108290224215011</v>
      </c>
      <c r="I43" s="14">
        <f t="shared" si="23"/>
        <v>13.841233912217078</v>
      </c>
      <c r="J43" s="14">
        <f t="shared" si="23"/>
        <v>-14.01623722496889</v>
      </c>
      <c r="K43" s="14">
        <f t="shared" si="23"/>
        <v>19.483947276998421</v>
      </c>
      <c r="L43" s="14">
        <f t="shared" si="23"/>
        <v>-16.764243847781174</v>
      </c>
      <c r="M43" s="14">
        <f t="shared" si="23"/>
        <v>-3.738053229139382E-2</v>
      </c>
      <c r="N43" s="14">
        <f t="shared" si="23"/>
        <v>4.1012665574236422</v>
      </c>
      <c r="O43" s="14">
        <f t="shared" si="23"/>
        <v>2.1823222231757313</v>
      </c>
      <c r="P43" s="14">
        <f t="shared" si="23"/>
        <v>30.655037197236396</v>
      </c>
      <c r="Q43" s="14">
        <f t="shared" si="23"/>
        <v>-3.8993359553723366</v>
      </c>
      <c r="R43" s="14">
        <f t="shared" si="23"/>
        <v>-3.1905271691828716</v>
      </c>
      <c r="S43" s="14">
        <f t="shared" si="23"/>
        <v>1.4033088234866682</v>
      </c>
      <c r="T43" s="14">
        <f t="shared" si="23"/>
        <v>-3.3716008044298036</v>
      </c>
      <c r="U43" s="14">
        <f t="shared" si="23"/>
        <v>-18.031565582230456</v>
      </c>
      <c r="V43" s="14">
        <f t="shared" si="23"/>
        <v>87.119108591287386</v>
      </c>
      <c r="W43" s="14">
        <f t="shared" si="23"/>
        <v>-18.769048950226193</v>
      </c>
      <c r="X43" s="14">
        <f t="shared" si="23"/>
        <v>-11.59366430770217</v>
      </c>
      <c r="Y43" s="14">
        <f t="shared" si="23"/>
        <v>-9.8722827814000169</v>
      </c>
      <c r="Z43" s="14">
        <f t="shared" si="23"/>
        <v>8.0094914296793718</v>
      </c>
      <c r="AA43" s="14">
        <f t="shared" si="23"/>
        <v>-5.2831078271856029</v>
      </c>
      <c r="AB43" s="14">
        <f t="shared" si="23"/>
        <v>-2.3590127062510788</v>
      </c>
      <c r="AC43" s="14">
        <f t="shared" si="23"/>
        <v>-19.597389680120202</v>
      </c>
      <c r="AD43" s="14">
        <f t="shared" si="23"/>
        <v>17.276334033663929</v>
      </c>
      <c r="AE43" s="14">
        <f t="shared" si="23"/>
        <v>3.3871598215067706</v>
      </c>
      <c r="AF43" s="14">
        <f t="shared" si="23"/>
        <v>-2.3063243369887942</v>
      </c>
      <c r="AG43" s="14">
        <f t="shared" si="23"/>
        <v>8.794302176464285</v>
      </c>
      <c r="AH43" s="14">
        <f t="shared" si="23"/>
        <v>-0.61240065953927569</v>
      </c>
      <c r="AI43" s="14">
        <f t="shared" si="23"/>
        <v>-9.6484687358426413E-2</v>
      </c>
      <c r="AJ43" s="14">
        <f t="shared" si="23"/>
        <v>-6.7854631110225796</v>
      </c>
      <c r="AK43" s="14">
        <f t="shared" si="23"/>
        <v>3.5310404561180064</v>
      </c>
      <c r="AL43" s="14">
        <f t="shared" si="23"/>
        <v>0.6468447294279116</v>
      </c>
      <c r="AM43" s="14">
        <f t="shared" si="23"/>
        <v>-0.2196196171331195</v>
      </c>
      <c r="AN43" s="14">
        <f t="shared" si="23"/>
        <v>-1.0022122103510469</v>
      </c>
      <c r="AO43" s="14">
        <f t="shared" si="23"/>
        <v>4.2906229639763467</v>
      </c>
      <c r="AP43" s="14">
        <f t="shared" si="23"/>
        <v>2.953873560005178</v>
      </c>
      <c r="AQ43" s="14">
        <f t="shared" si="23"/>
        <v>6.1482068751701036</v>
      </c>
      <c r="AR43" s="14">
        <f t="shared" si="23"/>
        <v>-5.4606953067483488</v>
      </c>
      <c r="AS43" s="14">
        <f t="shared" si="23"/>
        <v>-2.5435388938032872</v>
      </c>
      <c r="AT43" s="14">
        <f t="shared" ref="AT43" si="24">AT42/AS42*100-100</f>
        <v>5.3459874780642451</v>
      </c>
      <c r="AU43" s="14">
        <f t="shared" ref="AU43" si="25">AU42/AT42*100-100</f>
        <v>-0.27481946219153031</v>
      </c>
      <c r="AV43" s="14">
        <f t="shared" ref="AV43" si="26">AV42/AU42*100-100</f>
        <v>-0.49147643791674511</v>
      </c>
      <c r="AW43" s="14">
        <f t="shared" ref="AW43:AX43" si="27">AW42/AV42*100-100</f>
        <v>4.0563421528184307</v>
      </c>
      <c r="AX43" s="14">
        <f t="shared" si="27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8">BA42/AZ42*100-100</f>
        <v>2.0917768782232145</v>
      </c>
      <c r="BB43" s="14">
        <f t="shared" si="28"/>
        <v>-1.2959078893208584</v>
      </c>
      <c r="BC43" s="14">
        <f t="shared" si="28"/>
        <v>1.9650061327192105</v>
      </c>
      <c r="BD43" s="14">
        <f t="shared" si="28"/>
        <v>-2.2097993428757974</v>
      </c>
      <c r="BE43" s="14">
        <f t="shared" si="28"/>
        <v>0.95933795056011206</v>
      </c>
      <c r="BF43" s="14">
        <f t="shared" si="28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9">BI42/BH42*100-100</f>
        <v>2.4438675217512582</v>
      </c>
      <c r="BJ43" s="14">
        <f t="shared" ref="BJ43:BN43" si="30">BJ42/BI42*100-100</f>
        <v>-2.6125088602284734</v>
      </c>
      <c r="BK43" s="14">
        <f t="shared" si="30"/>
        <v>0.20693594340679056</v>
      </c>
      <c r="BL43" s="14">
        <f t="shared" si="30"/>
        <v>0.43942871224231794</v>
      </c>
      <c r="BM43" s="14">
        <f t="shared" si="30"/>
        <v>3.2754889198744621</v>
      </c>
      <c r="BN43" s="14">
        <f t="shared" si="30"/>
        <v>0.41672488357306747</v>
      </c>
      <c r="BO43" s="14">
        <f>BO42/BN42*100-100</f>
        <v>1.4231449823758737</v>
      </c>
      <c r="BP43" s="14">
        <f>BP42/BO42*100-100</f>
        <v>0.12698462438196145</v>
      </c>
      <c r="BQ43" s="14">
        <f>BQ42/BP42*100-100</f>
        <v>-0.16619009472934465</v>
      </c>
      <c r="BR43" s="14">
        <f>BR42/BQ42*100-100</f>
        <v>-0.63624381528569529</v>
      </c>
      <c r="BS43" s="79"/>
      <c r="BT43" s="79"/>
    </row>
    <row r="44" spans="1:72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1">P42/D42*100-100</f>
        <v>57.007393479165984</v>
      </c>
      <c r="Q44" s="14">
        <f t="shared" si="31"/>
        <v>40.289773512277236</v>
      </c>
      <c r="R44" s="14">
        <f t="shared" si="31"/>
        <v>21.109928937361303</v>
      </c>
      <c r="S44" s="14">
        <f t="shared" si="31"/>
        <v>29.265710871711349</v>
      </c>
      <c r="T44" s="14">
        <f t="shared" si="31"/>
        <v>23.291249641699281</v>
      </c>
      <c r="U44" s="14">
        <f t="shared" si="31"/>
        <v>-11.227326310138153</v>
      </c>
      <c r="V44" s="14">
        <f t="shared" si="31"/>
        <v>93.188376874986886</v>
      </c>
      <c r="W44" s="14">
        <f t="shared" si="31"/>
        <v>31.338777659702515</v>
      </c>
      <c r="X44" s="14">
        <f t="shared" si="31"/>
        <v>39.497502082705694</v>
      </c>
      <c r="Y44" s="14">
        <f t="shared" si="31"/>
        <v>25.772928794373399</v>
      </c>
      <c r="Z44" s="14">
        <f t="shared" si="31"/>
        <v>30.494762685793688</v>
      </c>
      <c r="AA44" s="14">
        <f t="shared" si="31"/>
        <v>20.960828619962271</v>
      </c>
      <c r="AB44" s="14">
        <f t="shared" si="31"/>
        <v>-9.6036786358750845</v>
      </c>
      <c r="AC44" s="14">
        <f t="shared" si="31"/>
        <v>-24.369927375161865</v>
      </c>
      <c r="AD44" s="14">
        <f t="shared" si="31"/>
        <v>-8.3806842369527459</v>
      </c>
      <c r="AE44" s="14">
        <f t="shared" si="31"/>
        <v>-6.5882469573090532</v>
      </c>
      <c r="AF44" s="14">
        <f t="shared" si="31"/>
        <v>-5.5584322948785001</v>
      </c>
      <c r="AG44" s="14">
        <f t="shared" si="31"/>
        <v>25.349526655136373</v>
      </c>
      <c r="AH44" s="14">
        <f t="shared" si="31"/>
        <v>-33.421078015454114</v>
      </c>
      <c r="AI44" s="14">
        <f t="shared" si="31"/>
        <v>-18.116576673999546</v>
      </c>
      <c r="AJ44" s="14">
        <f t="shared" si="31"/>
        <v>-13.663140492744063</v>
      </c>
      <c r="AK44" s="14">
        <f t="shared" si="31"/>
        <v>-0.82357380893243715</v>
      </c>
      <c r="AL44" s="14">
        <f t="shared" si="31"/>
        <v>-7.5840999198603924</v>
      </c>
      <c r="AM44" s="14">
        <f t="shared" si="31"/>
        <v>-2.643620880246317</v>
      </c>
      <c r="AN44" s="14">
        <f t="shared" si="31"/>
        <v>-1.2907752451308454</v>
      </c>
      <c r="AO44" s="14">
        <f t="shared" si="31"/>
        <v>28.036222966148216</v>
      </c>
      <c r="AP44" s="14">
        <f t="shared" si="31"/>
        <v>12.399702966274845</v>
      </c>
      <c r="AQ44" s="14">
        <f t="shared" si="31"/>
        <v>15.401438087381351</v>
      </c>
      <c r="AR44" s="14">
        <f t="shared" si="31"/>
        <v>11.675312074608499</v>
      </c>
      <c r="AS44" s="14">
        <f t="shared" si="31"/>
        <v>3.7230718833640708E-2</v>
      </c>
      <c r="AT44" s="14">
        <f t="shared" ref="AT44" si="32">AT42/AH42*100-100</f>
        <v>6.0345649213828807</v>
      </c>
      <c r="AU44" s="14">
        <f t="shared" ref="AU44" si="33">AU42/AI42*100-100</f>
        <v>5.8452857934101985</v>
      </c>
      <c r="AV44" s="14">
        <f t="shared" ref="AV44" si="34">AV42/AJ42*100-100</f>
        <v>12.992119757604655</v>
      </c>
      <c r="AW44" s="14">
        <f t="shared" ref="AW44:AX44" si="35">AW42/AK42*100-100</f>
        <v>13.565425617962617</v>
      </c>
      <c r="AX44" s="14">
        <f t="shared" si="35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6">BA42/AO42*100-100</f>
        <v>11.737109548955218</v>
      </c>
      <c r="BB44" s="14">
        <f t="shared" si="36"/>
        <v>7.1247692946014354</v>
      </c>
      <c r="BC44" s="14">
        <f t="shared" si="36"/>
        <v>2.9030831480323371</v>
      </c>
      <c r="BD44" s="14">
        <f t="shared" si="36"/>
        <v>6.4415819635399032</v>
      </c>
      <c r="BE44" s="14">
        <f t="shared" si="36"/>
        <v>10.267410938913855</v>
      </c>
      <c r="BF44" s="14">
        <f t="shared" si="36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7">BI42/AW42*100-100</f>
        <v>8.2412379338687032</v>
      </c>
      <c r="BJ44" s="14">
        <f t="shared" ref="BJ44:BN44" si="38">BJ42/AX42*100-100</f>
        <v>5.5333658539064885</v>
      </c>
      <c r="BK44" s="14">
        <f t="shared" si="38"/>
        <v>5.5771893938942441</v>
      </c>
      <c r="BL44" s="14">
        <f t="shared" si="38"/>
        <v>6.1747719115474666</v>
      </c>
      <c r="BM44" s="14">
        <f t="shared" si="38"/>
        <v>7.405824596438876</v>
      </c>
      <c r="BN44" s="14">
        <f t="shared" si="38"/>
        <v>9.2694427228007896</v>
      </c>
      <c r="BO44" s="14">
        <f>BO42/BC42*100-100</f>
        <v>8.6887644276013418</v>
      </c>
      <c r="BP44" s="14">
        <f>BP42/BD42*100-100</f>
        <v>11.285979285826215</v>
      </c>
      <c r="BQ44" s="14">
        <f>BQ42/BE42*100-100</f>
        <v>10.045326432149238</v>
      </c>
      <c r="BR44" s="14">
        <f>BR42/BF42*100-100</f>
        <v>8.3061548650969996</v>
      </c>
      <c r="BS44" s="80"/>
      <c r="BT44" s="80"/>
    </row>
    <row r="46" spans="1:72" ht="15" customHeight="1" x14ac:dyDescent="0.25">
      <c r="A46" s="12" t="s">
        <v>47</v>
      </c>
      <c r="BS46" s="82"/>
      <c r="BT46" s="82"/>
    </row>
    <row r="47" spans="1:72" ht="15" customHeight="1" x14ac:dyDescent="0.25">
      <c r="A47" s="4" t="s">
        <v>13</v>
      </c>
      <c r="B47" s="64">
        <v>441.67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S47"/>
      <c r="BT47"/>
    </row>
    <row r="48" spans="1:72" ht="15" customHeight="1" x14ac:dyDescent="0.25">
      <c r="A48" s="4" t="s">
        <v>39</v>
      </c>
      <c r="B48" s="64">
        <v>430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S48"/>
      <c r="BT48"/>
    </row>
    <row r="49" spans="1:72" ht="15" customHeight="1" x14ac:dyDescent="0.25">
      <c r="A49" s="4" t="s">
        <v>30</v>
      </c>
      <c r="B49" s="64">
        <v>402.67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S49"/>
      <c r="BT49"/>
    </row>
    <row r="50" spans="1:72" ht="15" customHeight="1" x14ac:dyDescent="0.25">
      <c r="F50" s="5"/>
      <c r="BS50"/>
      <c r="BT50"/>
    </row>
    <row r="51" spans="1:72" ht="15" customHeight="1" x14ac:dyDescent="0.25">
      <c r="A51" s="12" t="s">
        <v>48</v>
      </c>
      <c r="BS51"/>
      <c r="BT51"/>
    </row>
    <row r="52" spans="1:72" ht="15" customHeight="1" x14ac:dyDescent="0.25">
      <c r="A52" s="4" t="s">
        <v>16</v>
      </c>
      <c r="B52" s="64">
        <v>280.77</v>
      </c>
      <c r="I52" s="4"/>
      <c r="J52" s="28"/>
      <c r="AD52" s="4"/>
      <c r="AE52" s="38"/>
      <c r="AH52" s="4"/>
      <c r="BS52"/>
      <c r="BT52"/>
    </row>
    <row r="53" spans="1:72" ht="15" customHeight="1" x14ac:dyDescent="0.25">
      <c r="A53" s="4" t="s">
        <v>49</v>
      </c>
      <c r="B53" s="64">
        <v>274.56</v>
      </c>
      <c r="I53" s="4"/>
      <c r="J53" s="28"/>
      <c r="AD53" s="4"/>
      <c r="AE53" s="38"/>
      <c r="AH53" s="4"/>
      <c r="AI53" s="22"/>
      <c r="BS53"/>
      <c r="BT53"/>
    </row>
    <row r="54" spans="1:72" ht="15" customHeight="1" x14ac:dyDescent="0.25">
      <c r="A54" s="4" t="s">
        <v>12</v>
      </c>
      <c r="B54" s="64">
        <v>244.05</v>
      </c>
      <c r="I54" s="4"/>
      <c r="J54" s="28"/>
      <c r="AD54" s="4"/>
      <c r="AE54" s="38"/>
      <c r="BS54"/>
      <c r="BT54"/>
    </row>
    <row r="55" spans="1:72" x14ac:dyDescent="0.25">
      <c r="BS55"/>
      <c r="BT55"/>
    </row>
    <row r="56" spans="1:72" x14ac:dyDescent="0.25">
      <c r="BS56"/>
      <c r="BT56"/>
    </row>
    <row r="57" spans="1:72" x14ac:dyDescent="0.25">
      <c r="BS57" s="83"/>
      <c r="BT57" s="83"/>
    </row>
    <row r="58" spans="1:72" x14ac:dyDescent="0.25">
      <c r="BS58" s="83"/>
      <c r="BT58" s="83"/>
    </row>
    <row r="59" spans="1:72" x14ac:dyDescent="0.25">
      <c r="BS59" s="83"/>
      <c r="BT59" s="83"/>
    </row>
    <row r="60" spans="1:72" x14ac:dyDescent="0.25">
      <c r="BS60" s="83"/>
      <c r="BT60" s="83"/>
    </row>
    <row r="61" spans="1:72" x14ac:dyDescent="0.25">
      <c r="BS61" s="83"/>
      <c r="BT61" s="83"/>
    </row>
    <row r="62" spans="1:72" x14ac:dyDescent="0.25">
      <c r="BS62" s="83"/>
      <c r="BT62" s="83"/>
    </row>
    <row r="63" spans="1:72" x14ac:dyDescent="0.25">
      <c r="BS63" s="83"/>
      <c r="BT63" s="83"/>
    </row>
    <row r="64" spans="1:72" x14ac:dyDescent="0.25">
      <c r="BS64" s="83"/>
      <c r="BT64" s="83"/>
    </row>
    <row r="65" spans="71:72" x14ac:dyDescent="0.25">
      <c r="BS65" s="83"/>
      <c r="BT65" s="83"/>
    </row>
    <row r="66" spans="71:72" x14ac:dyDescent="0.25">
      <c r="BS66" s="83"/>
      <c r="BT66" s="83"/>
    </row>
    <row r="67" spans="71:72" x14ac:dyDescent="0.25">
      <c r="BS67" s="83"/>
      <c r="BT67" s="83"/>
    </row>
    <row r="68" spans="71:72" x14ac:dyDescent="0.25">
      <c r="BS68" s="83"/>
      <c r="BT68" s="83"/>
    </row>
    <row r="69" spans="71:72" x14ac:dyDescent="0.25">
      <c r="BS69" s="83"/>
      <c r="BT69" s="83"/>
    </row>
    <row r="70" spans="71:72" x14ac:dyDescent="0.25">
      <c r="BS70" s="83"/>
      <c r="BT70" s="83"/>
    </row>
    <row r="71" spans="71:72" x14ac:dyDescent="0.25">
      <c r="BS71" s="83"/>
      <c r="BT71" s="83"/>
    </row>
    <row r="72" spans="71:72" x14ac:dyDescent="0.25">
      <c r="BS72" s="83"/>
      <c r="BT72" s="83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T72"/>
  <sheetViews>
    <sheetView topLeftCell="A33" zoomScale="110" zoomScaleNormal="110" workbookViewId="0">
      <pane xSplit="1" topLeftCell="BG1" activePane="topRight" state="frozen"/>
      <selection activeCell="BE5" sqref="BE5"/>
      <selection pane="topRight" activeCell="BS1" sqref="BS1:BT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1" max="72" width="29" style="81" customWidth="1"/>
  </cols>
  <sheetData>
    <row r="2" spans="1:72" x14ac:dyDescent="0.25">
      <c r="BS2" s="75"/>
      <c r="BT2" s="75"/>
    </row>
    <row r="3" spans="1:72" x14ac:dyDescent="0.25">
      <c r="BS3" s="76" t="s">
        <v>51</v>
      </c>
      <c r="BT3" s="76" t="s">
        <v>52</v>
      </c>
    </row>
    <row r="4" spans="1:72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51">
        <v>44197</v>
      </c>
      <c r="BS4" s="76"/>
      <c r="BT4" s="76"/>
    </row>
    <row r="5" spans="1:72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3">
        <v>1224.25</v>
      </c>
      <c r="BS5" s="77">
        <f>(BR5-BF5)/BF5*100</f>
        <v>-3.6023622047244097</v>
      </c>
      <c r="BT5" s="77">
        <f>(BR5-BQ5)/BQ5*100</f>
        <v>2.3488745980707364</v>
      </c>
    </row>
    <row r="6" spans="1:72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3">
        <v>1131.25</v>
      </c>
      <c r="BS6" s="77">
        <f t="shared" ref="BS6:BS42" si="0">(BR6-BF6)/BF6*100</f>
        <v>-4.4014084507042197</v>
      </c>
      <c r="BT6" s="77">
        <f t="shared" ref="BT6:BT42" si="1">(BR6-BQ6)/BQ6*100</f>
        <v>3.4679878048780561</v>
      </c>
    </row>
    <row r="7" spans="1:72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3">
        <v>875</v>
      </c>
      <c r="BS7" s="77">
        <f t="shared" si="0"/>
        <v>-34.456928838951313</v>
      </c>
      <c r="BT7" s="77">
        <f t="shared" si="1"/>
        <v>6.447688564476886</v>
      </c>
    </row>
    <row r="8" spans="1:72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3">
        <v>1186.8181818181818</v>
      </c>
      <c r="BS8" s="77">
        <f t="shared" si="0"/>
        <v>3.9548772395487606</v>
      </c>
      <c r="BT8" s="77">
        <f t="shared" si="1"/>
        <v>4.356514788169461</v>
      </c>
    </row>
    <row r="9" spans="1:72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3">
        <v>1150</v>
      </c>
      <c r="BS9" s="77">
        <f t="shared" si="0"/>
        <v>-3.7119732068096734</v>
      </c>
      <c r="BT9" s="77">
        <f t="shared" si="1"/>
        <v>0.39682539682539314</v>
      </c>
    </row>
    <row r="10" spans="1:72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3">
        <v>1155.55555555556</v>
      </c>
      <c r="BS10" s="77">
        <f t="shared" si="0"/>
        <v>2.9702970297033686</v>
      </c>
      <c r="BT10" s="77">
        <f t="shared" si="1"/>
        <v>4.9709815796118137</v>
      </c>
    </row>
    <row r="11" spans="1:72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3">
        <v>846.66666666666663</v>
      </c>
      <c r="BS11" s="77">
        <f t="shared" si="0"/>
        <v>-24.039567517828075</v>
      </c>
      <c r="BT11" s="77">
        <f t="shared" si="1"/>
        <v>9.4238018309100653</v>
      </c>
    </row>
    <row r="12" spans="1:72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3">
        <v>1430</v>
      </c>
      <c r="BS12" s="77">
        <f t="shared" si="0"/>
        <v>17.695473251028808</v>
      </c>
      <c r="BT12" s="77">
        <f t="shared" si="1"/>
        <v>-1.3793103448275863</v>
      </c>
    </row>
    <row r="13" spans="1:72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3">
        <v>1081.1111111111111</v>
      </c>
      <c r="BS13" s="77">
        <f t="shared" si="0"/>
        <v>-21.516434765073605</v>
      </c>
      <c r="BT13" s="77">
        <f t="shared" si="1"/>
        <v>0.10288065843621166</v>
      </c>
    </row>
    <row r="14" spans="1:72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3">
        <v>1202.0833333333333</v>
      </c>
      <c r="BS14" s="77">
        <f t="shared" si="0"/>
        <v>-2.3598547781675117</v>
      </c>
      <c r="BT14" s="77">
        <f t="shared" si="1"/>
        <v>-2.5725069527214948</v>
      </c>
    </row>
    <row r="15" spans="1:72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3">
        <v>934.61538461538464</v>
      </c>
      <c r="BS15" s="77">
        <f t="shared" si="0"/>
        <v>-20.246153846153845</v>
      </c>
      <c r="BT15" s="77">
        <f t="shared" si="1"/>
        <v>-4.6834549305718971</v>
      </c>
    </row>
    <row r="16" spans="1:72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3">
        <v>1271.42857142857</v>
      </c>
      <c r="BS16" s="77">
        <f t="shared" si="0"/>
        <v>10.634595064951077</v>
      </c>
      <c r="BT16" s="77">
        <f t="shared" si="1"/>
        <v>2.4819688262201836</v>
      </c>
    </row>
    <row r="17" spans="1:72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3">
        <v>1172.8571428571429</v>
      </c>
      <c r="BS17" s="77">
        <f t="shared" si="0"/>
        <v>-3.525264394829958</v>
      </c>
      <c r="BT17" s="77">
        <f t="shared" si="1"/>
        <v>-1.3129912159038433</v>
      </c>
    </row>
    <row r="18" spans="1:72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3">
        <v>1301.1764705882354</v>
      </c>
      <c r="BS18" s="77">
        <f t="shared" si="0"/>
        <v>1.5788322764050622</v>
      </c>
      <c r="BT18" s="77">
        <f t="shared" si="1"/>
        <v>2.9819129868013738</v>
      </c>
    </row>
    <row r="19" spans="1:72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3">
        <v>1358.8888888888901</v>
      </c>
      <c r="BS19" s="77">
        <f t="shared" si="0"/>
        <v>12.201834862385418</v>
      </c>
      <c r="BT19" s="77">
        <f t="shared" si="1"/>
        <v>4.2565145790953069</v>
      </c>
    </row>
    <row r="20" spans="1:72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3">
        <v>1435.55555555556</v>
      </c>
      <c r="BS20" s="77">
        <f t="shared" si="0"/>
        <v>16.187050359713112</v>
      </c>
      <c r="BT20" s="77">
        <f t="shared" si="1"/>
        <v>-0.61538461538430234</v>
      </c>
    </row>
    <row r="21" spans="1:72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3">
        <v>1258.57142857143</v>
      </c>
      <c r="BS21" s="77">
        <f t="shared" si="0"/>
        <v>10.856828280445255</v>
      </c>
      <c r="BT21" s="77">
        <f t="shared" si="1"/>
        <v>3.3622526166292306</v>
      </c>
    </row>
    <row r="22" spans="1:72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3">
        <v>1300.76923076923</v>
      </c>
      <c r="BS22" s="77">
        <f t="shared" si="0"/>
        <v>0.94661436124833609</v>
      </c>
      <c r="BT22" s="77">
        <f t="shared" si="1"/>
        <v>2.4227740763173253</v>
      </c>
    </row>
    <row r="23" spans="1:72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3">
        <v>1098.8235294117601</v>
      </c>
      <c r="BS23" s="77">
        <f t="shared" si="0"/>
        <v>-11.109484241736896</v>
      </c>
      <c r="BT23" s="77">
        <f t="shared" si="1"/>
        <v>5.150576977201923</v>
      </c>
    </row>
    <row r="24" spans="1:72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3">
        <v>1310.7142857142858</v>
      </c>
      <c r="BS24" s="77">
        <f t="shared" si="0"/>
        <v>3.3220720720720696</v>
      </c>
      <c r="BT24" s="77">
        <f t="shared" si="1"/>
        <v>-2.3536635284486289</v>
      </c>
    </row>
    <row r="25" spans="1:72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3">
        <v>1325</v>
      </c>
      <c r="BS25" s="77">
        <f t="shared" si="0"/>
        <v>2.1043272080614748</v>
      </c>
      <c r="BT25" s="77">
        <f t="shared" si="1"/>
        <v>0.78993563487420215</v>
      </c>
    </row>
    <row r="26" spans="1:72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3">
        <v>1580</v>
      </c>
      <c r="BS26" s="77">
        <f t="shared" si="0"/>
        <v>23.759791122715086</v>
      </c>
      <c r="BT26" s="77">
        <f t="shared" si="1"/>
        <v>2.9845626072041238</v>
      </c>
    </row>
    <row r="27" spans="1:72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3">
        <v>1257.2222222222199</v>
      </c>
      <c r="BS27" s="77">
        <f t="shared" si="0"/>
        <v>3.4573404194523554</v>
      </c>
      <c r="BT27" s="77">
        <f t="shared" si="1"/>
        <v>2.9718738446660784</v>
      </c>
    </row>
    <row r="28" spans="1:72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3">
        <v>1290</v>
      </c>
      <c r="BS28" s="77">
        <f t="shared" si="0"/>
        <v>13.584905660377352</v>
      </c>
      <c r="BT28" s="77">
        <f t="shared" si="1"/>
        <v>-3.007518796992481</v>
      </c>
    </row>
    <row r="29" spans="1:72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3">
        <v>1231.75</v>
      </c>
      <c r="BS29" s="77">
        <f t="shared" si="0"/>
        <v>2.4324324324324325</v>
      </c>
      <c r="BT29" s="77">
        <f t="shared" si="1"/>
        <v>-1.1634904714142427</v>
      </c>
    </row>
    <row r="30" spans="1:72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3">
        <v>1465.5</v>
      </c>
      <c r="BS30" s="77">
        <f t="shared" si="0"/>
        <v>17.882998171846427</v>
      </c>
      <c r="BT30" s="77">
        <f t="shared" si="1"/>
        <v>-1.5120967741935485</v>
      </c>
    </row>
    <row r="31" spans="1:72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3">
        <v>1170</v>
      </c>
      <c r="BS31" s="77">
        <f t="shared" si="0"/>
        <v>-3.3057851239669422</v>
      </c>
      <c r="BT31" s="77">
        <f t="shared" si="1"/>
        <v>0</v>
      </c>
    </row>
    <row r="32" spans="1:72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3">
        <v>1155.3846153846155</v>
      </c>
      <c r="BS32" s="77">
        <f t="shared" si="0"/>
        <v>-4.8162230671733246</v>
      </c>
      <c r="BT32" s="77">
        <f t="shared" si="1"/>
        <v>-0.96703296703296604</v>
      </c>
    </row>
    <row r="33" spans="1:72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3">
        <v>1220</v>
      </c>
      <c r="BS33" s="77">
        <f t="shared" si="0"/>
        <v>0</v>
      </c>
      <c r="BT33" s="77">
        <f t="shared" si="1"/>
        <v>4.8936017768861566</v>
      </c>
    </row>
    <row r="34" spans="1:72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3">
        <v>961.78571428571433</v>
      </c>
      <c r="BS34" s="77">
        <f t="shared" si="0"/>
        <v>-18.654939587775367</v>
      </c>
      <c r="BT34" s="77">
        <f t="shared" si="1"/>
        <v>-4.9920620920797258</v>
      </c>
    </row>
    <row r="35" spans="1:72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3">
        <v>1159.375</v>
      </c>
      <c r="BS35" s="77">
        <f t="shared" si="0"/>
        <v>-1.3544794794795716</v>
      </c>
      <c r="BT35" s="77">
        <f t="shared" si="1"/>
        <v>4.0575916230366422</v>
      </c>
    </row>
    <row r="36" spans="1:72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3">
        <v>1322.72727272727</v>
      </c>
      <c r="BS36" s="77">
        <f t="shared" si="0"/>
        <v>6.7672238075823312</v>
      </c>
      <c r="BT36" s="77">
        <f t="shared" si="1"/>
        <v>-4.6683046683048639</v>
      </c>
    </row>
    <row r="37" spans="1:72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3">
        <v>847.22222222222217</v>
      </c>
      <c r="BS37" s="77">
        <f t="shared" si="0"/>
        <v>-26.360519580858565</v>
      </c>
      <c r="BT37" s="77">
        <f t="shared" si="1"/>
        <v>-7.0788530465949862</v>
      </c>
    </row>
    <row r="38" spans="1:72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3">
        <v>855.55555555555998</v>
      </c>
      <c r="BS38" s="77">
        <f t="shared" si="0"/>
        <v>-29.872495446265575</v>
      </c>
      <c r="BT38" s="77">
        <f t="shared" si="1"/>
        <v>16.666666666667261</v>
      </c>
    </row>
    <row r="39" spans="1:72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3">
        <v>1220</v>
      </c>
      <c r="BS39" s="77">
        <f t="shared" si="0"/>
        <v>9.1157702825886713E-2</v>
      </c>
      <c r="BT39" s="77">
        <f t="shared" si="1"/>
        <v>5.8823529411764754</v>
      </c>
    </row>
    <row r="40" spans="1:72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3">
        <v>1126.6666666666699</v>
      </c>
      <c r="BS40" s="77">
        <f t="shared" si="0"/>
        <v>-10.983057810973285</v>
      </c>
      <c r="BT40" s="77">
        <f t="shared" si="1"/>
        <v>4.3209876543212893</v>
      </c>
    </row>
    <row r="41" spans="1:72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3">
        <v>1157.3333333333333</v>
      </c>
      <c r="BS41" s="77">
        <f t="shared" si="0"/>
        <v>-5.5238095238095299</v>
      </c>
      <c r="BT41" s="77">
        <f t="shared" si="1"/>
        <v>1.2244897959183674</v>
      </c>
    </row>
    <row r="42" spans="1:72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14">
        <f t="shared" ref="BQ42:BR42" si="11">AVERAGE(BQ5:BQ41)</f>
        <v>1175.5933942201355</v>
      </c>
      <c r="BR42" s="14">
        <f t="shared" si="11"/>
        <v>1191.1258902508907</v>
      </c>
      <c r="BS42" s="78">
        <f t="shared" si="0"/>
        <v>-2.2134653921646663</v>
      </c>
      <c r="BT42" s="78">
        <f t="shared" si="1"/>
        <v>1.3212473043078998</v>
      </c>
    </row>
    <row r="43" spans="1:72" x14ac:dyDescent="0.25">
      <c r="A43" s="11" t="s">
        <v>44</v>
      </c>
      <c r="D43" s="15"/>
      <c r="E43" s="14">
        <f t="shared" ref="E43:AU43" si="12">E42/D42*100-100</f>
        <v>6.1146581746067028</v>
      </c>
      <c r="F43" s="14">
        <f t="shared" si="12"/>
        <v>14.075220535977053</v>
      </c>
      <c r="G43" s="14">
        <f t="shared" si="12"/>
        <v>-7.6798537077361857</v>
      </c>
      <c r="H43" s="14">
        <f t="shared" si="12"/>
        <v>1.9256342410588303</v>
      </c>
      <c r="I43" s="14">
        <f t="shared" si="12"/>
        <v>11.001193587627128</v>
      </c>
      <c r="J43" s="14">
        <f t="shared" si="12"/>
        <v>-12.219063838404338</v>
      </c>
      <c r="K43" s="14">
        <f t="shared" si="12"/>
        <v>5.6397868709871659</v>
      </c>
      <c r="L43" s="14">
        <f t="shared" si="12"/>
        <v>1.5201810614093603</v>
      </c>
      <c r="M43" s="14">
        <f t="shared" si="12"/>
        <v>-11.589572726145434</v>
      </c>
      <c r="N43" s="14">
        <f t="shared" si="12"/>
        <v>5.9964254123891578</v>
      </c>
      <c r="O43" s="14">
        <f t="shared" si="12"/>
        <v>1.3855057918391793</v>
      </c>
      <c r="P43" s="14">
        <f t="shared" si="12"/>
        <v>40.204211194217123</v>
      </c>
      <c r="Q43" s="14">
        <f t="shared" si="12"/>
        <v>4.3013494771006151</v>
      </c>
      <c r="R43" s="14">
        <f t="shared" si="12"/>
        <v>9.8997440165187669</v>
      </c>
      <c r="S43" s="14">
        <f t="shared" si="12"/>
        <v>-17.922740367098214</v>
      </c>
      <c r="T43" s="14">
        <f t="shared" si="12"/>
        <v>-14.544215738929282</v>
      </c>
      <c r="U43" s="14">
        <f t="shared" si="12"/>
        <v>26.471686069603976</v>
      </c>
      <c r="V43" s="14">
        <f t="shared" si="12"/>
        <v>38.916809585118301</v>
      </c>
      <c r="W43" s="14">
        <f t="shared" si="12"/>
        <v>-4.7659887004221986</v>
      </c>
      <c r="X43" s="14">
        <f t="shared" si="12"/>
        <v>-14.149884803789377</v>
      </c>
      <c r="Y43" s="14">
        <f t="shared" si="12"/>
        <v>-1.6766764959471061</v>
      </c>
      <c r="Z43" s="14">
        <f t="shared" si="12"/>
        <v>-10.095076443298041</v>
      </c>
      <c r="AA43" s="14">
        <f t="shared" si="12"/>
        <v>-4.0161244422701117</v>
      </c>
      <c r="AB43" s="14">
        <f t="shared" si="12"/>
        <v>-1.2228479007103061</v>
      </c>
      <c r="AC43" s="14">
        <f t="shared" si="12"/>
        <v>-0.48906296827139784</v>
      </c>
      <c r="AD43" s="14">
        <f t="shared" si="12"/>
        <v>-0.44762544757185196</v>
      </c>
      <c r="AE43" s="14">
        <f t="shared" si="12"/>
        <v>6.3060989748842502</v>
      </c>
      <c r="AF43" s="14">
        <f t="shared" si="12"/>
        <v>3.2285682312159167</v>
      </c>
      <c r="AG43" s="14">
        <f t="shared" si="12"/>
        <v>-0.45946781091559785</v>
      </c>
      <c r="AH43" s="14">
        <f t="shared" si="12"/>
        <v>-3.6481925824806751</v>
      </c>
      <c r="AI43" s="14">
        <f t="shared" si="12"/>
        <v>0.53705258521688393</v>
      </c>
      <c r="AJ43" s="14">
        <f t="shared" si="12"/>
        <v>-8.4503054327759202</v>
      </c>
      <c r="AK43" s="14">
        <f t="shared" si="12"/>
        <v>3.4515187485872474</v>
      </c>
      <c r="AL43" s="14">
        <f t="shared" si="12"/>
        <v>0.8041301953545883</v>
      </c>
      <c r="AM43" s="14">
        <f t="shared" si="12"/>
        <v>2.0963634414594026</v>
      </c>
      <c r="AN43" s="14">
        <f t="shared" si="12"/>
        <v>-0.40866912685214629</v>
      </c>
      <c r="AO43" s="14">
        <f t="shared" si="12"/>
        <v>8.4039973126755996</v>
      </c>
      <c r="AP43" s="14">
        <f t="shared" si="12"/>
        <v>3.9478575980291311</v>
      </c>
      <c r="AQ43" s="14">
        <f t="shared" si="12"/>
        <v>4.0632295067568123</v>
      </c>
      <c r="AR43" s="14">
        <f t="shared" si="12"/>
        <v>-2.3562516855424462</v>
      </c>
      <c r="AS43" s="14">
        <f t="shared" si="12"/>
        <v>0.97841898960035678</v>
      </c>
      <c r="AT43" s="14">
        <f t="shared" si="12"/>
        <v>2.7101580870733386</v>
      </c>
      <c r="AU43" s="14">
        <f t="shared" si="12"/>
        <v>1.8500064214505869</v>
      </c>
      <c r="AV43" s="14">
        <f t="shared" ref="AV43" si="13">AV42/AU42*100-100</f>
        <v>-1.5572610371788755</v>
      </c>
      <c r="AW43" s="14">
        <f t="shared" ref="AW43:AX43" si="14">AW42/AV42*100-100</f>
        <v>1.7724406569767268</v>
      </c>
      <c r="AX43" s="14">
        <f t="shared" si="14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5">BA42/AZ42*100-100</f>
        <v>-6.1040496738911543E-2</v>
      </c>
      <c r="BB43" s="14">
        <f t="shared" si="15"/>
        <v>0.56428927000324336</v>
      </c>
      <c r="BC43" s="14">
        <f t="shared" si="15"/>
        <v>-0.61056144188937367</v>
      </c>
      <c r="BD43" s="14">
        <f t="shared" si="15"/>
        <v>4.3769288329187361E-2</v>
      </c>
      <c r="BE43" s="14">
        <f t="shared" ref="BE43" si="16">BE42/BD42*100-100</f>
        <v>0.19666852976114058</v>
      </c>
      <c r="BF43" s="14">
        <f t="shared" ref="BF43" si="17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8">BI42/BH42*100-100</f>
        <v>-0.89856195678315487</v>
      </c>
      <c r="BJ43" s="14">
        <f t="shared" ref="BJ43:BN43" si="19">BJ42/BI42*100-100</f>
        <v>0.25235946619204697</v>
      </c>
      <c r="BK43" s="14">
        <f t="shared" si="19"/>
        <v>-0.44186930115689904</v>
      </c>
      <c r="BL43" s="14">
        <f t="shared" si="19"/>
        <v>0.4485566609798326</v>
      </c>
      <c r="BM43" s="14">
        <f t="shared" si="19"/>
        <v>0.91558177495565474</v>
      </c>
      <c r="BN43" s="14">
        <f t="shared" si="19"/>
        <v>0.91719529706624314</v>
      </c>
      <c r="BO43" s="14">
        <f>BO42/BN42*100-100</f>
        <v>0.27144279800151594</v>
      </c>
      <c r="BP43" s="14">
        <f>BP42/BO42*100-100</f>
        <v>-1.1759514107210265</v>
      </c>
      <c r="BQ43" s="14">
        <f>BQ42/BP42*100-100</f>
        <v>-3.5210198366788461</v>
      </c>
      <c r="BR43" s="14">
        <f>BR42/BQ42*100-100</f>
        <v>1.3212473043078887</v>
      </c>
      <c r="BS43" s="79"/>
      <c r="BT43" s="79"/>
    </row>
    <row r="44" spans="1:72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20">P42/D42*100-100</f>
        <v>58.557211498363387</v>
      </c>
      <c r="Q44" s="14">
        <f t="shared" si="20"/>
        <v>55.84775386444062</v>
      </c>
      <c r="R44" s="14">
        <f t="shared" si="20"/>
        <v>50.143284183699905</v>
      </c>
      <c r="S44" s="14">
        <f t="shared" si="20"/>
        <v>33.484941402381196</v>
      </c>
      <c r="T44" s="14">
        <f t="shared" si="20"/>
        <v>11.915519972191973</v>
      </c>
      <c r="U44" s="14">
        <f t="shared" si="20"/>
        <v>27.513444232164247</v>
      </c>
      <c r="V44" s="14">
        <f t="shared" si="20"/>
        <v>101.79507791228102</v>
      </c>
      <c r="W44" s="14">
        <f t="shared" si="20"/>
        <v>81.917772643436706</v>
      </c>
      <c r="X44" s="14">
        <f t="shared" si="20"/>
        <v>53.838001217019126</v>
      </c>
      <c r="Y44" s="14">
        <f t="shared" si="20"/>
        <v>71.086873203597719</v>
      </c>
      <c r="Z44" s="14">
        <f t="shared" si="20"/>
        <v>45.113877162189425</v>
      </c>
      <c r="AA44" s="14">
        <f t="shared" si="20"/>
        <v>37.382481040563533</v>
      </c>
      <c r="AB44" s="14">
        <f t="shared" si="20"/>
        <v>-3.2108229137039785</v>
      </c>
      <c r="AC44" s="14">
        <f t="shared" si="20"/>
        <v>-7.6562119792913279</v>
      </c>
      <c r="AD44" s="14">
        <f t="shared" si="20"/>
        <v>-16.350638894610768</v>
      </c>
      <c r="AE44" s="14">
        <f t="shared" si="20"/>
        <v>8.3422777591210604</v>
      </c>
      <c r="AF44" s="14">
        <f t="shared" si="20"/>
        <v>30.874911612947898</v>
      </c>
      <c r="AG44" s="14">
        <f t="shared" si="20"/>
        <v>3.0061253787869759</v>
      </c>
      <c r="AH44" s="14">
        <f t="shared" si="20"/>
        <v>-28.555612636349039</v>
      </c>
      <c r="AI44" s="14">
        <f t="shared" si="20"/>
        <v>-24.577280414000327</v>
      </c>
      <c r="AJ44" s="14">
        <f t="shared" si="20"/>
        <v>-19.569974650046348</v>
      </c>
      <c r="AK44" s="14">
        <f t="shared" si="20"/>
        <v>-15.375030268407258</v>
      </c>
      <c r="AL44" s="14">
        <f t="shared" si="20"/>
        <v>-5.1159143556659501</v>
      </c>
      <c r="AM44" s="14">
        <f t="shared" si="20"/>
        <v>0.92653621730465829</v>
      </c>
      <c r="AN44" s="14">
        <f t="shared" si="20"/>
        <v>1.7584314659605269</v>
      </c>
      <c r="AO44" s="14">
        <f t="shared" si="20"/>
        <v>10.852345081032453</v>
      </c>
      <c r="AP44" s="14">
        <f t="shared" si="20"/>
        <v>15.746749715370782</v>
      </c>
      <c r="AQ44" s="14">
        <f t="shared" si="20"/>
        <v>13.304699320567678</v>
      </c>
      <c r="AR44" s="14">
        <f t="shared" si="20"/>
        <v>7.1747456433019181</v>
      </c>
      <c r="AS44" s="14">
        <f t="shared" si="20"/>
        <v>8.7229104834941182</v>
      </c>
      <c r="AT44" s="14">
        <f t="shared" si="20"/>
        <v>15.897642428822294</v>
      </c>
      <c r="AU44" s="14">
        <f t="shared" si="20"/>
        <v>17.411196390516025</v>
      </c>
      <c r="AV44" s="14">
        <f t="shared" ref="AV44" si="21">AV42/AJ42*100-100</f>
        <v>26.251428934008686</v>
      </c>
      <c r="AW44" s="14">
        <f t="shared" ref="AW44:AX44" si="22">AW42/AK42*100-100</f>
        <v>24.202295089267437</v>
      </c>
      <c r="AX44" s="14">
        <f t="shared" si="22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3">BA42/AO42*100-100</f>
        <v>11.639606133078217</v>
      </c>
      <c r="BB44" s="14">
        <f t="shared" si="23"/>
        <v>8.0056665388067643</v>
      </c>
      <c r="BC44" s="14">
        <f t="shared" si="23"/>
        <v>3.1548089490103877</v>
      </c>
      <c r="BD44" s="14">
        <f t="shared" si="23"/>
        <v>5.6902882736676617</v>
      </c>
      <c r="BE44" s="14">
        <f t="shared" ref="BE44" si="24">BE42/AS42*100-100</f>
        <v>4.8720596631861781</v>
      </c>
      <c r="BF44" s="14">
        <f t="shared" ref="BF44" si="25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6">BI42/AW42*100-100</f>
        <v>-0.63228997237897033</v>
      </c>
      <c r="BJ44" s="14">
        <f t="shared" ref="BJ44:BN44" si="27">BJ42/AX42*100-100</f>
        <v>-0.26325470859434574</v>
      </c>
      <c r="BK44" s="14">
        <f t="shared" si="27"/>
        <v>-1.1917119862176548</v>
      </c>
      <c r="BL44" s="14">
        <f t="shared" si="27"/>
        <v>-0.31012879558568329</v>
      </c>
      <c r="BM44" s="14">
        <f t="shared" si="27"/>
        <v>0.66405933849648591</v>
      </c>
      <c r="BN44" s="14">
        <f t="shared" si="27"/>
        <v>1.017315484460994</v>
      </c>
      <c r="BO44" s="14">
        <f>BO42/BC42*100-100</f>
        <v>1.9137658704604803</v>
      </c>
      <c r="BP44" s="14">
        <f>BP42/BD42*100-100</f>
        <v>0.67124641487995973</v>
      </c>
      <c r="BQ44" s="14">
        <f>BQ42/BE42*100-100</f>
        <v>-3.0640506476211442</v>
      </c>
      <c r="BR44" s="14">
        <f>BR42/BF42*100-100</f>
        <v>-2.2134653921646645</v>
      </c>
      <c r="BS44" s="80"/>
      <c r="BT44" s="80"/>
    </row>
    <row r="46" spans="1:72" ht="15" customHeight="1" x14ac:dyDescent="0.25">
      <c r="A46" s="12" t="s">
        <v>47</v>
      </c>
      <c r="BS46" s="82"/>
      <c r="BT46" s="82"/>
    </row>
    <row r="47" spans="1:72" ht="15" customHeight="1" x14ac:dyDescent="0.25">
      <c r="A47" s="4"/>
      <c r="B47" s="64"/>
      <c r="C47" s="4"/>
      <c r="F47" s="4"/>
      <c r="G47" s="4"/>
      <c r="H47" s="22"/>
      <c r="I47" s="29"/>
      <c r="BS47"/>
      <c r="BT47"/>
    </row>
    <row r="48" spans="1:72" ht="15" customHeight="1" x14ac:dyDescent="0.25">
      <c r="A48" s="4" t="s">
        <v>27</v>
      </c>
      <c r="B48" s="64">
        <v>1580</v>
      </c>
      <c r="C48" s="4"/>
      <c r="F48" s="4"/>
      <c r="G48" s="4"/>
      <c r="H48" s="3"/>
      <c r="I48" s="29"/>
      <c r="BS48"/>
      <c r="BT48"/>
    </row>
    <row r="49" spans="1:72" ht="15" customHeight="1" x14ac:dyDescent="0.25">
      <c r="A49" s="4" t="s">
        <v>50</v>
      </c>
      <c r="B49" s="64">
        <v>1465.5</v>
      </c>
      <c r="C49" s="4"/>
      <c r="F49" s="4"/>
      <c r="G49" s="4"/>
      <c r="H49" s="22"/>
      <c r="I49" s="29"/>
      <c r="BS49"/>
      <c r="BT49"/>
    </row>
    <row r="50" spans="1:72" ht="15" customHeight="1" x14ac:dyDescent="0.25">
      <c r="A50" s="74" t="s">
        <v>21</v>
      </c>
      <c r="B50">
        <v>1435.56</v>
      </c>
      <c r="BS50"/>
      <c r="BT50"/>
    </row>
    <row r="51" spans="1:72" ht="15" customHeight="1" x14ac:dyDescent="0.25">
      <c r="A51" s="12" t="s">
        <v>48</v>
      </c>
      <c r="BS51"/>
      <c r="BT51"/>
    </row>
    <row r="52" spans="1:72" x14ac:dyDescent="0.25">
      <c r="A52" s="4" t="s">
        <v>38</v>
      </c>
      <c r="B52" s="64">
        <v>855.56</v>
      </c>
      <c r="C52" s="4"/>
      <c r="H52" s="4"/>
      <c r="I52" s="29"/>
      <c r="BS52"/>
      <c r="BT52"/>
    </row>
    <row r="53" spans="1:72" x14ac:dyDescent="0.25">
      <c r="A53" s="4" t="s">
        <v>49</v>
      </c>
      <c r="B53" s="64">
        <v>847.22</v>
      </c>
      <c r="C53" s="4"/>
      <c r="H53" s="4"/>
      <c r="I53" s="29"/>
      <c r="BS53"/>
      <c r="BT53"/>
    </row>
    <row r="54" spans="1:72" x14ac:dyDescent="0.25">
      <c r="A54" s="4" t="s">
        <v>12</v>
      </c>
      <c r="B54" s="64">
        <v>846.67</v>
      </c>
      <c r="C54" s="4"/>
      <c r="H54" s="4"/>
      <c r="I54" s="29"/>
      <c r="BS54"/>
      <c r="BT54"/>
    </row>
    <row r="55" spans="1:72" x14ac:dyDescent="0.25">
      <c r="BS55"/>
      <c r="BT55"/>
    </row>
    <row r="56" spans="1:72" x14ac:dyDescent="0.25">
      <c r="D56" s="4"/>
      <c r="BS56"/>
      <c r="BT56"/>
    </row>
    <row r="57" spans="1:72" x14ac:dyDescent="0.25">
      <c r="BS57" s="83"/>
      <c r="BT57" s="83"/>
    </row>
    <row r="58" spans="1:72" x14ac:dyDescent="0.25">
      <c r="BS58" s="83"/>
      <c r="BT58" s="83"/>
    </row>
    <row r="59" spans="1:72" x14ac:dyDescent="0.25">
      <c r="BS59" s="83"/>
      <c r="BT59" s="83"/>
    </row>
    <row r="60" spans="1:72" x14ac:dyDescent="0.25">
      <c r="BS60" s="83"/>
      <c r="BT60" s="83"/>
    </row>
    <row r="61" spans="1:72" x14ac:dyDescent="0.25">
      <c r="BS61" s="83"/>
      <c r="BT61" s="83"/>
    </row>
    <row r="62" spans="1:72" x14ac:dyDescent="0.25">
      <c r="BS62" s="83"/>
      <c r="BT62" s="83"/>
    </row>
    <row r="63" spans="1:72" x14ac:dyDescent="0.25">
      <c r="BS63" s="83"/>
      <c r="BT63" s="83"/>
    </row>
    <row r="64" spans="1:72" x14ac:dyDescent="0.25">
      <c r="BS64" s="83"/>
      <c r="BT64" s="83"/>
    </row>
    <row r="65" spans="71:72" x14ac:dyDescent="0.25">
      <c r="BS65" s="83"/>
      <c r="BT65" s="83"/>
    </row>
    <row r="66" spans="71:72" x14ac:dyDescent="0.25">
      <c r="BS66" s="83"/>
      <c r="BT66" s="83"/>
    </row>
    <row r="67" spans="71:72" x14ac:dyDescent="0.25">
      <c r="BS67" s="83"/>
      <c r="BT67" s="83"/>
    </row>
    <row r="68" spans="71:72" x14ac:dyDescent="0.25">
      <c r="BS68" s="83"/>
      <c r="BT68" s="83"/>
    </row>
    <row r="69" spans="71:72" x14ac:dyDescent="0.25">
      <c r="BS69" s="83"/>
      <c r="BT69" s="83"/>
    </row>
    <row r="70" spans="71:72" x14ac:dyDescent="0.25">
      <c r="BS70" s="83"/>
      <c r="BT70" s="83"/>
    </row>
    <row r="71" spans="71:72" x14ac:dyDescent="0.25">
      <c r="BS71" s="83"/>
      <c r="BT71" s="83"/>
    </row>
    <row r="72" spans="71:72" x14ac:dyDescent="0.25">
      <c r="BS72" s="83"/>
      <c r="BT72" s="83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2021-02-19T13:17:58Z</dcterms:modified>
</cp:coreProperties>
</file>